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5600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E27" i="1"/>
  <c r="F27" i="1"/>
  <c r="D12" i="1"/>
  <c r="E12" i="1"/>
  <c r="F12" i="1"/>
  <c r="C27" i="1"/>
  <c r="C19" i="1"/>
  <c r="B27" i="1" l="1"/>
  <c r="D19" i="1"/>
  <c r="D23" i="1" s="1"/>
  <c r="E19" i="1"/>
  <c r="E23" i="1" s="1"/>
  <c r="F19" i="1"/>
  <c r="F23" i="1" s="1"/>
  <c r="B19" i="1"/>
  <c r="C12" i="1"/>
  <c r="C23" i="1" s="1"/>
  <c r="B12" i="1"/>
  <c r="B23" i="1" l="1"/>
  <c r="B29" i="1" s="1"/>
  <c r="B33" i="1" s="1"/>
  <c r="C31" i="1" s="1"/>
  <c r="F29" i="1"/>
  <c r="D29" i="1"/>
  <c r="E29" i="1"/>
  <c r="C29" i="1"/>
  <c r="C33" i="1" l="1"/>
  <c r="D31" i="1" s="1"/>
  <c r="D33" i="1" s="1"/>
  <c r="E31" i="1" s="1"/>
  <c r="E33" i="1" s="1"/>
  <c r="F31" i="1" s="1"/>
  <c r="F33" i="1" s="1"/>
</calcChain>
</file>

<file path=xl/sharedStrings.xml><?xml version="1.0" encoding="utf-8"?>
<sst xmlns="http://schemas.openxmlformats.org/spreadsheetml/2006/main" count="30" uniqueCount="30">
  <si>
    <t>HOUSING REVENUE ACCOUNT PROJECTIONS</t>
  </si>
  <si>
    <t>Year</t>
  </si>
  <si>
    <t>INCOME:</t>
  </si>
  <si>
    <t>Rental Income</t>
  </si>
  <si>
    <t>Void Losses</t>
  </si>
  <si>
    <t>Service Charges (Tenants &amp; Leasholders)</t>
  </si>
  <si>
    <t>Other Income - (Furnished Tenancies/Misc)</t>
  </si>
  <si>
    <t>Major Project Team Recharges to Capital</t>
  </si>
  <si>
    <t>Total Income</t>
  </si>
  <si>
    <t>EXPENDITURE:</t>
  </si>
  <si>
    <t>General Management</t>
  </si>
  <si>
    <t>Special Management</t>
  </si>
  <si>
    <t>Other Management</t>
  </si>
  <si>
    <t>Bad Debt Provision</t>
  </si>
  <si>
    <t>Responsive &amp; Planned Maintenance</t>
  </si>
  <si>
    <t>Total Revenue Expenditure</t>
  </si>
  <si>
    <t>Interest Paid</t>
  </si>
  <si>
    <t>Interest Received</t>
  </si>
  <si>
    <t>Depreciation/Impairment</t>
  </si>
  <si>
    <t>Net Operating Income</t>
  </si>
  <si>
    <t>APPROPRIATIONS:</t>
  </si>
  <si>
    <t>Other HRA Reserve Adjustments</t>
  </si>
  <si>
    <t>Revenue Contribution to Capital</t>
  </si>
  <si>
    <t>Total Appropriations</t>
  </si>
  <si>
    <t>ANNUAL CASHFLOW</t>
  </si>
  <si>
    <t>Opening Balance</t>
  </si>
  <si>
    <t>Closing Balance</t>
  </si>
  <si>
    <t>Oxford City Council</t>
  </si>
  <si>
    <t/>
  </si>
  <si>
    <t>£'000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</si>
</sst>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0" fillId="2" borderId="0" xfId="0" applyFont="1" applyFill="1"/>
    <xf numFmtId="0" fontId="0" fillId="2" borderId="0" xfId="0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0" fillId="2" borderId="0" xfId="0" applyNumberFormat="1" applyFill="1" applyAlignment="1">
      <alignment horizontal="right"/>
    </xf>
    <xf numFmtId="37" fontId="1" fillId="3" borderId="0" xfId="0" applyNumberFormat="1" applyFont="1" applyFill="1" applyAlignment="1">
      <alignment horizontal="right"/>
    </xf>
    <xf numFmtId="37" fontId="3" fillId="3" borderId="0" xfId="0" applyNumberFormat="1" applyFont="1" applyFill="1" applyAlignment="1">
      <alignment horizontal="right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21" sqref="A21"/>
    </sheetView>
  </sheetViews>
  <sheetFormatPr defaultRowHeight="15" x14ac:dyDescent="0.25"/>
  <cols>
    <col min="1" max="1" width="41" bestFit="1" customWidth="1"/>
    <col min="2" max="2" width="9.140625" hidden="1" customWidth="1"/>
  </cols>
  <sheetData>
    <row r="1" spans="1:6" x14ac:dyDescent="0.25">
      <c r="A1" s="1" t="s">
        <v>0</v>
      </c>
      <c r="B1" s="2"/>
      <c r="C1" s="3"/>
      <c r="D1" s="2"/>
      <c r="E1" s="2"/>
      <c r="F1" s="2"/>
    </row>
    <row r="2" spans="1:6" x14ac:dyDescent="0.25">
      <c r="A2" s="4" t="s">
        <v>27</v>
      </c>
      <c r="B2" s="2"/>
      <c r="C2" s="5" t="s">
        <v>28</v>
      </c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6" t="s">
        <v>1</v>
      </c>
      <c r="B4" s="7">
        <v>2013.14</v>
      </c>
      <c r="C4" s="7">
        <v>2014.15</v>
      </c>
      <c r="D4" s="7">
        <v>2015.16</v>
      </c>
      <c r="E4" s="7">
        <v>2016.17</v>
      </c>
      <c r="F4" s="7">
        <v>2017.18</v>
      </c>
    </row>
    <row r="5" spans="1:6" x14ac:dyDescent="0.25">
      <c r="A5" s="6" t="s">
        <v>29</v>
      </c>
      <c r="B5" s="8">
        <v>2</v>
      </c>
      <c r="C5" s="8"/>
      <c r="D5" s="8"/>
      <c r="E5" s="8"/>
      <c r="F5" s="8"/>
    </row>
    <row r="6" spans="1:6" x14ac:dyDescent="0.25">
      <c r="A6" s="1" t="s">
        <v>2</v>
      </c>
      <c r="B6" s="9"/>
      <c r="C6" s="9"/>
      <c r="D6" s="9"/>
      <c r="E6" s="9"/>
      <c r="F6" s="9"/>
    </row>
    <row r="7" spans="1:6" x14ac:dyDescent="0.25">
      <c r="A7" s="2" t="s">
        <v>3</v>
      </c>
      <c r="B7" s="10">
        <v>40356.44253</v>
      </c>
      <c r="C7" s="14">
        <v>41250</v>
      </c>
      <c r="D7" s="15">
        <v>42530</v>
      </c>
      <c r="E7" s="15">
        <v>44433</v>
      </c>
      <c r="F7" s="15">
        <v>45866</v>
      </c>
    </row>
    <row r="8" spans="1:6" x14ac:dyDescent="0.25">
      <c r="A8" s="2" t="s">
        <v>4</v>
      </c>
      <c r="B8" s="10">
        <v>-721.54753001999995</v>
      </c>
      <c r="C8" s="14">
        <v>-660</v>
      </c>
      <c r="D8" s="15">
        <v>-595</v>
      </c>
      <c r="E8" s="15">
        <v>-534</v>
      </c>
      <c r="F8" s="15">
        <v>-551</v>
      </c>
    </row>
    <row r="9" spans="1:6" x14ac:dyDescent="0.25">
      <c r="A9" s="2" t="s">
        <v>5</v>
      </c>
      <c r="B9" s="10">
        <v>937.13199999999995</v>
      </c>
      <c r="C9" s="14">
        <v>1084</v>
      </c>
      <c r="D9" s="15">
        <v>1195</v>
      </c>
      <c r="E9" s="15">
        <v>1278</v>
      </c>
      <c r="F9" s="15">
        <v>1310</v>
      </c>
    </row>
    <row r="10" spans="1:6" x14ac:dyDescent="0.25">
      <c r="A10" s="2" t="s">
        <v>6</v>
      </c>
      <c r="B10" s="10">
        <v>850.346</v>
      </c>
      <c r="C10" s="14">
        <v>738</v>
      </c>
      <c r="D10" s="15">
        <v>757</v>
      </c>
      <c r="E10" s="15">
        <v>776</v>
      </c>
      <c r="F10" s="15">
        <v>795</v>
      </c>
    </row>
    <row r="11" spans="1:6" x14ac:dyDescent="0.25">
      <c r="A11" s="2" t="s">
        <v>7</v>
      </c>
      <c r="B11" s="10">
        <v>321</v>
      </c>
      <c r="C11" s="14">
        <v>329</v>
      </c>
      <c r="D11" s="15">
        <v>337</v>
      </c>
      <c r="E11" s="15">
        <v>346</v>
      </c>
      <c r="F11" s="15">
        <v>354</v>
      </c>
    </row>
    <row r="12" spans="1:6" x14ac:dyDescent="0.25">
      <c r="A12" s="6" t="s">
        <v>8</v>
      </c>
      <c r="B12" s="11">
        <f>SUM(B7:B11)</f>
        <v>41743.372999979998</v>
      </c>
      <c r="C12" s="16">
        <f t="shared" ref="C12:F12" si="0">SUM(C7:C11)</f>
        <v>42741</v>
      </c>
      <c r="D12" s="16">
        <f t="shared" si="0"/>
        <v>44224</v>
      </c>
      <c r="E12" s="16">
        <f t="shared" si="0"/>
        <v>46299</v>
      </c>
      <c r="F12" s="16">
        <f t="shared" si="0"/>
        <v>47774</v>
      </c>
    </row>
    <row r="13" spans="1:6" x14ac:dyDescent="0.25">
      <c r="A13" s="1" t="s">
        <v>9</v>
      </c>
      <c r="B13" s="10"/>
      <c r="C13" s="15"/>
      <c r="D13" s="15"/>
      <c r="E13" s="15"/>
      <c r="F13" s="15"/>
    </row>
    <row r="14" spans="1:6" x14ac:dyDescent="0.25">
      <c r="A14" s="2" t="s">
        <v>10</v>
      </c>
      <c r="B14" s="10">
        <v>-4438.1000000000004</v>
      </c>
      <c r="C14" s="15">
        <v>-5126</v>
      </c>
      <c r="D14" s="15">
        <v>-5133</v>
      </c>
      <c r="E14" s="15">
        <v>-5061</v>
      </c>
      <c r="F14" s="15">
        <v>-5114</v>
      </c>
    </row>
    <row r="15" spans="1:6" x14ac:dyDescent="0.25">
      <c r="A15" s="2" t="s">
        <v>11</v>
      </c>
      <c r="B15" s="10">
        <v>-2298.4830000000002</v>
      </c>
      <c r="C15" s="15">
        <v>-2483</v>
      </c>
      <c r="D15" s="15">
        <v>-2385</v>
      </c>
      <c r="E15" s="15">
        <v>-2387</v>
      </c>
      <c r="F15" s="15">
        <v>-2389</v>
      </c>
    </row>
    <row r="16" spans="1:6" x14ac:dyDescent="0.25">
      <c r="A16" s="2" t="s">
        <v>12</v>
      </c>
      <c r="B16" s="10">
        <v>-2711.6129999999998</v>
      </c>
      <c r="C16" s="15">
        <v>-2834</v>
      </c>
      <c r="D16" s="15">
        <v>-2857</v>
      </c>
      <c r="E16" s="15">
        <v>-2881</v>
      </c>
      <c r="F16" s="15">
        <v>-2905</v>
      </c>
    </row>
    <row r="17" spans="1:6" x14ac:dyDescent="0.25">
      <c r="A17" s="2" t="s">
        <v>13</v>
      </c>
      <c r="B17" s="10">
        <v>-350.12400205970005</v>
      </c>
      <c r="C17" s="14">
        <v>-351</v>
      </c>
      <c r="D17" s="15">
        <v>-345</v>
      </c>
      <c r="E17" s="15">
        <v>-342</v>
      </c>
      <c r="F17" s="15">
        <v>-352</v>
      </c>
    </row>
    <row r="18" spans="1:6" x14ac:dyDescent="0.25">
      <c r="A18" s="2" t="s">
        <v>14</v>
      </c>
      <c r="B18" s="10">
        <v>-9853.1830000000009</v>
      </c>
      <c r="C18" s="14">
        <v>-9724</v>
      </c>
      <c r="D18" s="15">
        <v>-10094</v>
      </c>
      <c r="E18" s="15">
        <v>-10306</v>
      </c>
      <c r="F18" s="15">
        <v>-10526</v>
      </c>
    </row>
    <row r="19" spans="1:6" x14ac:dyDescent="0.25">
      <c r="A19" s="6" t="s">
        <v>15</v>
      </c>
      <c r="B19" s="11">
        <f>SUM(B14:B18)</f>
        <v>-19651.503002059701</v>
      </c>
      <c r="C19" s="16">
        <f>SUM(C14:C18)</f>
        <v>-20518</v>
      </c>
      <c r="D19" s="16">
        <f>SUM(D14:D18)</f>
        <v>-20814</v>
      </c>
      <c r="E19" s="16">
        <f>SUM(E14:E18)</f>
        <v>-20977</v>
      </c>
      <c r="F19" s="16">
        <f>SUM(F14:F18)</f>
        <v>-21286</v>
      </c>
    </row>
    <row r="20" spans="1:6" x14ac:dyDescent="0.25">
      <c r="A20" s="2" t="s">
        <v>16</v>
      </c>
      <c r="B20" s="10">
        <v>-7792.0598631999992</v>
      </c>
      <c r="C20" s="14">
        <v>-7792</v>
      </c>
      <c r="D20" s="15">
        <v>-7792</v>
      </c>
      <c r="E20" s="15">
        <v>-7792</v>
      </c>
      <c r="F20" s="15">
        <v>-7792</v>
      </c>
    </row>
    <row r="21" spans="1:6" x14ac:dyDescent="0.25">
      <c r="A21" s="12" t="s">
        <v>17</v>
      </c>
      <c r="B21" s="10">
        <v>67.772281178881229</v>
      </c>
      <c r="C21" s="14">
        <v>64</v>
      </c>
      <c r="D21" s="15">
        <v>31</v>
      </c>
      <c r="E21" s="15">
        <v>69</v>
      </c>
      <c r="F21" s="15">
        <v>69</v>
      </c>
    </row>
    <row r="22" spans="1:6" x14ac:dyDescent="0.25">
      <c r="A22" s="2" t="s">
        <v>18</v>
      </c>
      <c r="B22" s="10">
        <v>-5458.5110000000004</v>
      </c>
      <c r="C22" s="14">
        <v>-5595</v>
      </c>
      <c r="D22" s="15">
        <v>-5856</v>
      </c>
      <c r="E22" s="15">
        <v>-6049</v>
      </c>
      <c r="F22" s="15">
        <v>-6254</v>
      </c>
    </row>
    <row r="23" spans="1:6" x14ac:dyDescent="0.25">
      <c r="A23" s="6" t="s">
        <v>19</v>
      </c>
      <c r="B23" s="16">
        <f>B12+B19+B20+B21+B22-1</f>
        <v>8908.0714158991777</v>
      </c>
      <c r="C23" s="16">
        <f>C12+C19+C20+C21+C22</f>
        <v>8900</v>
      </c>
      <c r="D23" s="16">
        <f t="shared" ref="D23:F23" si="1">D12+D19+D20+D21+D22</f>
        <v>9793</v>
      </c>
      <c r="E23" s="16">
        <f t="shared" si="1"/>
        <v>11550</v>
      </c>
      <c r="F23" s="16">
        <f t="shared" si="1"/>
        <v>12511</v>
      </c>
    </row>
    <row r="24" spans="1:6" x14ac:dyDescent="0.25">
      <c r="A24" s="1" t="s">
        <v>20</v>
      </c>
      <c r="B24" s="10"/>
      <c r="C24" s="15"/>
      <c r="D24" s="15"/>
      <c r="E24" s="15"/>
      <c r="F24" s="15"/>
    </row>
    <row r="25" spans="1:6" x14ac:dyDescent="0.25">
      <c r="A25" s="2" t="s">
        <v>21</v>
      </c>
      <c r="B25" s="10">
        <v>376.14600000000002</v>
      </c>
      <c r="C25" s="14">
        <v>230</v>
      </c>
      <c r="D25" s="15">
        <v>88</v>
      </c>
      <c r="E25" s="15">
        <v>-76</v>
      </c>
      <c r="F25" s="15">
        <v>-76</v>
      </c>
    </row>
    <row r="26" spans="1:6" x14ac:dyDescent="0.25">
      <c r="A26" s="2" t="s">
        <v>22</v>
      </c>
      <c r="B26" s="10">
        <v>-1712.1208399999998</v>
      </c>
      <c r="C26" s="14">
        <v>-16896</v>
      </c>
      <c r="D26" s="15">
        <v>-9850</v>
      </c>
      <c r="E26" s="15">
        <v>-11470</v>
      </c>
      <c r="F26" s="15">
        <v>-12417</v>
      </c>
    </row>
    <row r="27" spans="1:6" x14ac:dyDescent="0.25">
      <c r="A27" s="6" t="s">
        <v>23</v>
      </c>
      <c r="B27" s="11">
        <f>SUM(B25:B26)</f>
        <v>-1335.9748399999999</v>
      </c>
      <c r="C27" s="16">
        <f>SUM(C25:C26)</f>
        <v>-16666</v>
      </c>
      <c r="D27" s="16">
        <f t="shared" ref="D27:F27" si="2">SUM(D25:D26)</f>
        <v>-9762</v>
      </c>
      <c r="E27" s="16">
        <f t="shared" si="2"/>
        <v>-11546</v>
      </c>
      <c r="F27" s="16">
        <f t="shared" si="2"/>
        <v>-12493</v>
      </c>
    </row>
    <row r="28" spans="1:6" x14ac:dyDescent="0.25">
      <c r="A28" s="2"/>
      <c r="B28" s="10"/>
      <c r="C28" s="15"/>
      <c r="D28" s="15"/>
      <c r="E28" s="15"/>
      <c r="F28" s="15"/>
    </row>
    <row r="29" spans="1:6" x14ac:dyDescent="0.25">
      <c r="A29" s="6" t="s">
        <v>24</v>
      </c>
      <c r="B29" s="11">
        <f>SUM(B23+B27)</f>
        <v>7572.0965758991779</v>
      </c>
      <c r="C29" s="17">
        <f>SUM(C23+C27)</f>
        <v>-7766</v>
      </c>
      <c r="D29" s="16">
        <f>SUM(D23+D27)</f>
        <v>31</v>
      </c>
      <c r="E29" s="16">
        <f>SUM(E23+E27)+1</f>
        <v>5</v>
      </c>
      <c r="F29" s="16">
        <f>SUM(F23+F27)-1</f>
        <v>17</v>
      </c>
    </row>
    <row r="30" spans="1:6" x14ac:dyDescent="0.25">
      <c r="A30" s="2"/>
      <c r="B30" s="13"/>
      <c r="C30" s="15"/>
      <c r="D30" s="15"/>
      <c r="E30" s="15"/>
      <c r="F30" s="15"/>
    </row>
    <row r="31" spans="1:6" x14ac:dyDescent="0.25">
      <c r="A31" s="2" t="s">
        <v>25</v>
      </c>
      <c r="B31" s="10">
        <v>3698.3980000000001</v>
      </c>
      <c r="C31" s="15">
        <f>B33+1</f>
        <v>11271.494575899178</v>
      </c>
      <c r="D31" s="15">
        <f>C33</f>
        <v>3504.494575899178</v>
      </c>
      <c r="E31" s="15">
        <f>D33</f>
        <v>3535.494575899178</v>
      </c>
      <c r="F31" s="15">
        <f>E33</f>
        <v>3540.494575899178</v>
      </c>
    </row>
    <row r="32" spans="1:6" x14ac:dyDescent="0.25">
      <c r="A32" s="2"/>
      <c r="B32" s="13"/>
      <c r="C32" s="15"/>
      <c r="D32" s="15"/>
      <c r="E32" s="15"/>
      <c r="F32" s="15"/>
    </row>
    <row r="33" spans="1:6" x14ac:dyDescent="0.25">
      <c r="A33" s="6" t="s">
        <v>26</v>
      </c>
      <c r="B33" s="11">
        <f>SUM(B29+B31)</f>
        <v>11270.494575899178</v>
      </c>
      <c r="C33" s="16">
        <f>SUM(C29+C31)-1</f>
        <v>3504.494575899178</v>
      </c>
      <c r="D33" s="16">
        <f t="shared" ref="D33:F33" si="3">SUM(D29+D31)</f>
        <v>3535.494575899178</v>
      </c>
      <c r="E33" s="16">
        <f t="shared" si="3"/>
        <v>3540.494575899178</v>
      </c>
      <c r="F33" s="16">
        <f t="shared" si="3"/>
        <v>3557.494575899178</v>
      </c>
    </row>
  </sheetData>
  <conditionalFormatting sqref="B29:F29 B33:F3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AppV Sequencer Account</dc:creator>
  <cp:lastModifiedBy>Lois.Stock</cp:lastModifiedBy>
  <dcterms:created xsi:type="dcterms:W3CDTF">2014-02-03T13:35:46Z</dcterms:created>
  <dcterms:modified xsi:type="dcterms:W3CDTF">2014-02-04T17:14:00Z</dcterms:modified>
</cp:coreProperties>
</file>